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616C0708-D2C6-431B-9E55-FC880784A496}" xr6:coauthVersionLast="46" xr6:coauthVersionMax="46" xr10:uidLastSave="{00000000-0000-0000-0000-000000000000}"/>
  <bookViews>
    <workbookView xWindow="8835" yWindow="930" windowWidth="28740" windowHeight="18210" xr2:uid="{2C865D18-8DD6-40D1-B221-38E33A76C4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N1" i="1"/>
  <c r="J3" i="1"/>
  <c r="I10" i="1"/>
  <c r="I11" i="1"/>
  <c r="H12" i="1"/>
  <c r="H13" i="1"/>
  <c r="I12" i="1" s="1"/>
  <c r="H14" i="1"/>
  <c r="H17" i="1"/>
  <c r="H18" i="1"/>
  <c r="H19" i="1"/>
  <c r="I18" i="1" s="1"/>
  <c r="H20" i="1"/>
  <c r="H21" i="1"/>
  <c r="I20" i="1" s="1"/>
  <c r="H22" i="1"/>
  <c r="H23" i="1"/>
  <c r="H24" i="1"/>
  <c r="H25" i="1"/>
  <c r="I24" i="1" s="1"/>
  <c r="H26" i="1"/>
  <c r="H27" i="1"/>
  <c r="I26" i="1" s="1"/>
  <c r="H11" i="1"/>
  <c r="G3" i="1"/>
  <c r="G4" i="1"/>
  <c r="G5" i="1"/>
  <c r="G6" i="1"/>
  <c r="G11" i="1"/>
  <c r="G12" i="1"/>
  <c r="G13" i="1"/>
  <c r="G17" i="1"/>
  <c r="G18" i="1"/>
  <c r="G19" i="1"/>
  <c r="G20" i="1"/>
  <c r="G21" i="1"/>
  <c r="G22" i="1"/>
  <c r="G23" i="1"/>
  <c r="G24" i="1"/>
  <c r="G25" i="1"/>
  <c r="G26" i="1"/>
  <c r="G2" i="1"/>
  <c r="I3" i="1"/>
  <c r="I4" i="1"/>
  <c r="I5" i="1"/>
  <c r="I6" i="1"/>
  <c r="I17" i="1"/>
  <c r="I22" i="1"/>
  <c r="I23" i="1"/>
  <c r="I2" i="1"/>
  <c r="H3" i="1"/>
  <c r="H4" i="1"/>
  <c r="H5" i="1"/>
  <c r="H6" i="1"/>
  <c r="H7" i="1"/>
  <c r="H10" i="1"/>
  <c r="H2" i="1"/>
  <c r="F3" i="1"/>
  <c r="F4" i="1"/>
  <c r="F5" i="1"/>
  <c r="F6" i="1"/>
  <c r="F7" i="1"/>
  <c r="F11" i="1"/>
  <c r="F12" i="1"/>
  <c r="F13" i="1"/>
  <c r="F14" i="1"/>
  <c r="F15" i="1"/>
  <c r="G14" i="1" s="1"/>
  <c r="F17" i="1"/>
  <c r="F18" i="1"/>
  <c r="F19" i="1"/>
  <c r="F20" i="1"/>
  <c r="F21" i="1"/>
  <c r="F22" i="1"/>
  <c r="F23" i="1"/>
  <c r="F24" i="1"/>
  <c r="F25" i="1"/>
  <c r="F26" i="1"/>
  <c r="F27" i="1"/>
  <c r="F2" i="1"/>
  <c r="D3" i="1"/>
  <c r="E3" i="1"/>
  <c r="D4" i="1"/>
  <c r="E4" i="1"/>
  <c r="D5" i="1"/>
  <c r="E5" i="1"/>
  <c r="D6" i="1"/>
  <c r="E6" i="1"/>
  <c r="D7" i="1"/>
  <c r="E7" i="1"/>
  <c r="D8" i="1"/>
  <c r="E8" i="1"/>
  <c r="D9" i="1"/>
  <c r="H9" i="1" s="1"/>
  <c r="I9" i="1" s="1"/>
  <c r="E9" i="1"/>
  <c r="D10" i="1"/>
  <c r="E10" i="1"/>
  <c r="F10" i="1" s="1"/>
  <c r="G10" i="1" s="1"/>
  <c r="D11" i="1"/>
  <c r="E11" i="1"/>
  <c r="D12" i="1"/>
  <c r="E12" i="1"/>
  <c r="D13" i="1"/>
  <c r="E13" i="1"/>
  <c r="D14" i="1"/>
  <c r="E14" i="1"/>
  <c r="D15" i="1"/>
  <c r="H15" i="1" s="1"/>
  <c r="I14" i="1" s="1"/>
  <c r="E15" i="1"/>
  <c r="D16" i="1"/>
  <c r="H16" i="1" s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E2" i="1"/>
  <c r="D2" i="1"/>
  <c r="A20" i="1"/>
  <c r="A21" i="1"/>
  <c r="A22" i="1"/>
  <c r="A23" i="1"/>
  <c r="A24" i="1"/>
  <c r="A25" i="1"/>
  <c r="A26" i="1"/>
  <c r="A27" i="1"/>
  <c r="A28" i="1"/>
  <c r="F8" i="1" l="1"/>
  <c r="G7" i="1" s="1"/>
  <c r="F9" i="1"/>
  <c r="G9" i="1" s="1"/>
  <c r="I16" i="1"/>
  <c r="I15" i="1"/>
  <c r="F16" i="1"/>
  <c r="I25" i="1"/>
  <c r="I21" i="1"/>
  <c r="I13" i="1"/>
  <c r="I19" i="1"/>
  <c r="H8" i="1"/>
  <c r="I7" i="1" s="1"/>
  <c r="G8" i="1" l="1"/>
  <c r="G15" i="1"/>
  <c r="G16" i="1"/>
  <c r="I8" i="1"/>
</calcChain>
</file>

<file path=xl/sharedStrings.xml><?xml version="1.0" encoding="utf-8"?>
<sst xmlns="http://schemas.openxmlformats.org/spreadsheetml/2006/main" count="9" uniqueCount="9">
  <si>
    <t>dx</t>
  </si>
  <si>
    <t>dy</t>
  </si>
  <si>
    <t>length</t>
  </si>
  <si>
    <t>angle</t>
  </si>
  <si>
    <t>d angle</t>
  </si>
  <si>
    <t>d length</t>
  </si>
  <si>
    <t>R</t>
  </si>
  <si>
    <t>maxA</t>
  </si>
  <si>
    <t>smax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</si>
</sst>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Spiral Segments</a:t>
            </a:r>
          </a:p>
        </c:rich>
      </c:tx>
      <c:layout>
        <c:manualLayout>
          <c:xMode val="edge"/>
          <c:yMode val="edge"/>
          <c:x val="0.35115966754155731"/>
          <c:y val="2.31436860460784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Sheet1!$A$2:$A$28</c:f>
              <c:numCache>
                <c:formatCode>General</c:formatCode>
                <c:ptCount val="27"/>
                <c:pt idx="0">
                  <c:v>2.25</c:v>
                </c:pt>
                <c:pt idx="1">
                  <c:v>2.2320000000000002</c:v>
                </c:pt>
                <c:pt idx="2">
                  <c:v>2.1339999999999999</c:v>
                </c:pt>
                <c:pt idx="3">
                  <c:v>1.9590000000000001</c:v>
                </c:pt>
                <c:pt idx="4">
                  <c:v>1.7130000000000001</c:v>
                </c:pt>
                <c:pt idx="5">
                  <c:v>1.4039999999999999</c:v>
                </c:pt>
                <c:pt idx="6">
                  <c:v>1.042</c:v>
                </c:pt>
                <c:pt idx="7">
                  <c:v>0.64</c:v>
                </c:pt>
                <c:pt idx="8">
                  <c:v>0.21099999999999999</c:v>
                </c:pt>
                <c:pt idx="9">
                  <c:v>-0.23100000000000001</c:v>
                </c:pt>
                <c:pt idx="10">
                  <c:v>-0.67100000000000004</c:v>
                </c:pt>
                <c:pt idx="11">
                  <c:v>-1.0940000000000001</c:v>
                </c:pt>
                <c:pt idx="12">
                  <c:v>-1.488</c:v>
                </c:pt>
                <c:pt idx="13">
                  <c:v>-1.839</c:v>
                </c:pt>
                <c:pt idx="14">
                  <c:v>-2.1349999999999998</c:v>
                </c:pt>
                <c:pt idx="15">
                  <c:v>-2.367</c:v>
                </c:pt>
                <c:pt idx="16">
                  <c:v>-2.528</c:v>
                </c:pt>
                <c:pt idx="17">
                  <c:v>-2.6110000000000002</c:v>
                </c:pt>
                <c:pt idx="18">
                  <c:v>-2.6150000000000002</c:v>
                </c:pt>
                <c:pt idx="19">
                  <c:v>-2.5390000000000001</c:v>
                </c:pt>
                <c:pt idx="20">
                  <c:v>-2.3839999999999999</c:v>
                </c:pt>
                <c:pt idx="21">
                  <c:v>-2.1560000000000001</c:v>
                </c:pt>
                <c:pt idx="22">
                  <c:v>-1.86</c:v>
                </c:pt>
                <c:pt idx="23">
                  <c:v>-1.506</c:v>
                </c:pt>
                <c:pt idx="24">
                  <c:v>-1.103</c:v>
                </c:pt>
                <c:pt idx="25">
                  <c:v>-0.66300000000000003</c:v>
                </c:pt>
                <c:pt idx="26">
                  <c:v>-0.2</c:v>
                </c:pt>
              </c:numCache>
            </c:numRef>
          </c:xVal>
          <c:yVal>
            <c:numRef>
              <c:f>Sheet1!$B$2:$B$28</c:f>
              <c:numCache>
                <c:formatCode>General</c:formatCode>
                <c:ptCount val="27"/>
                <c:pt idx="0">
                  <c:v>0</c:v>
                </c:pt>
                <c:pt idx="1">
                  <c:v>0.42599999999999999</c:v>
                </c:pt>
                <c:pt idx="2">
                  <c:v>0.84299999999999997</c:v>
                </c:pt>
                <c:pt idx="3">
                  <c:v>1.236</c:v>
                </c:pt>
                <c:pt idx="4">
                  <c:v>1.5920000000000001</c:v>
                </c:pt>
                <c:pt idx="5">
                  <c:v>1.897</c:v>
                </c:pt>
                <c:pt idx="6">
                  <c:v>2.1419999999999999</c:v>
                </c:pt>
                <c:pt idx="7">
                  <c:v>2.3180000000000001</c:v>
                </c:pt>
                <c:pt idx="8">
                  <c:v>2.4169999999999998</c:v>
                </c:pt>
                <c:pt idx="9">
                  <c:v>2.4359999999999999</c:v>
                </c:pt>
                <c:pt idx="10">
                  <c:v>2.375</c:v>
                </c:pt>
                <c:pt idx="11">
                  <c:v>2.2360000000000002</c:v>
                </c:pt>
                <c:pt idx="12">
                  <c:v>2.0219999999999998</c:v>
                </c:pt>
                <c:pt idx="13">
                  <c:v>1.74</c:v>
                </c:pt>
                <c:pt idx="14">
                  <c:v>1.399</c:v>
                </c:pt>
                <c:pt idx="15">
                  <c:v>1.0089999999999999</c:v>
                </c:pt>
                <c:pt idx="16">
                  <c:v>0.58299999999999996</c:v>
                </c:pt>
                <c:pt idx="17">
                  <c:v>0.13300000000000001</c:v>
                </c:pt>
                <c:pt idx="18">
                  <c:v>-0.32600000000000001</c:v>
                </c:pt>
                <c:pt idx="19">
                  <c:v>-0.78</c:v>
                </c:pt>
                <c:pt idx="20">
                  <c:v>-1.216</c:v>
                </c:pt>
                <c:pt idx="21">
                  <c:v>-1.62</c:v>
                </c:pt>
                <c:pt idx="22">
                  <c:v>-1.9810000000000001</c:v>
                </c:pt>
                <c:pt idx="23">
                  <c:v>-2.286</c:v>
                </c:pt>
                <c:pt idx="24">
                  <c:v>-2.5270000000000001</c:v>
                </c:pt>
                <c:pt idx="25">
                  <c:v>-2.6970000000000001</c:v>
                </c:pt>
                <c:pt idx="26">
                  <c:v>-2.7909999999999999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EFC-4778-B294-BA8C65891D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4699720"/>
        <c:axId val="474701360"/>
      </c:scatterChart>
      <c:valAx>
        <c:axId val="474699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4701360"/>
        <c:crosses val="autoZero"/>
        <c:crossBetween val="midCat"/>
      </c:valAx>
      <c:valAx>
        <c:axId val="47470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4699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length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Sheet1!$F$2:$F$27</c:f>
              <c:numCache>
                <c:formatCode>General</c:formatCode>
                <c:ptCount val="26"/>
                <c:pt idx="0">
                  <c:v>0.42638011210655685</c:v>
                </c:pt>
                <c:pt idx="1">
                  <c:v>0.42836082920827395</c:v>
                </c:pt>
                <c:pt idx="2">
                  <c:v>0.43020227800419647</c:v>
                </c:pt>
                <c:pt idx="3">
                  <c:v>0.43272624140442428</c:v>
                </c:pt>
                <c:pt idx="4">
                  <c:v>0.43417277666845955</c:v>
                </c:pt>
                <c:pt idx="5">
                  <c:v>0.43711440150148317</c:v>
                </c:pt>
                <c:pt idx="6">
                  <c:v>0.4388393783606937</c:v>
                </c:pt>
                <c:pt idx="7">
                  <c:v>0.44027491411616898</c:v>
                </c:pt>
                <c:pt idx="8">
                  <c:v>0.44240818256447295</c:v>
                </c:pt>
                <c:pt idx="9">
                  <c:v>0.44420828447925198</c:v>
                </c:pt>
                <c:pt idx="10">
                  <c:v>0.44525273721786368</c:v>
                </c:pt>
                <c:pt idx="11">
                  <c:v>0.44836592198783359</c:v>
                </c:pt>
                <c:pt idx="12">
                  <c:v>0.45024993059410889</c:v>
                </c:pt>
                <c:pt idx="13">
                  <c:v>0.45154955431270205</c:v>
                </c:pt>
                <c:pt idx="14">
                  <c:v>0.45378849698951185</c:v>
                </c:pt>
                <c:pt idx="15">
                  <c:v>0.45540860773595393</c:v>
                </c:pt>
                <c:pt idx="16">
                  <c:v>0.4575904282215702</c:v>
                </c:pt>
                <c:pt idx="17">
                  <c:v>0.45901742886300079</c:v>
                </c:pt>
                <c:pt idx="18">
                  <c:v>0.46031728188283355</c:v>
                </c:pt>
                <c:pt idx="19">
                  <c:v>0.46273210392191294</c:v>
                </c:pt>
                <c:pt idx="20">
                  <c:v>0.46389654018972809</c:v>
                </c:pt>
                <c:pt idx="21">
                  <c:v>0.46683723073465339</c:v>
                </c:pt>
                <c:pt idx="22">
                  <c:v>0.46726972938550176</c:v>
                </c:pt>
                <c:pt idx="23">
                  <c:v>0.46956362721147821</c:v>
                </c:pt>
                <c:pt idx="24">
                  <c:v>0.47169905660283012</c:v>
                </c:pt>
                <c:pt idx="25">
                  <c:v>0.47244576408303207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83C-481A-B681-9D1431EDB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5702832"/>
        <c:axId val="627526224"/>
      </c:scatterChart>
      <c:valAx>
        <c:axId val="625702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526224"/>
        <c:crosses val="autoZero"/>
        <c:crossBetween val="midCat"/>
      </c:valAx>
      <c:valAx>
        <c:axId val="627526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702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d angle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Sheet1!$I$2:$I$27</c:f>
              <c:numCache>
                <c:formatCode>General</c:formatCode>
                <c:ptCount val="26"/>
                <c:pt idx="0">
                  <c:v>10.805693019571436</c:v>
                </c:pt>
                <c:pt idx="1">
                  <c:v>10.777854902101893</c:v>
                </c:pt>
                <c:pt idx="2">
                  <c:v>10.641851641522322</c:v>
                </c:pt>
                <c:pt idx="3">
                  <c:v>10.728348347019391</c:v>
                </c:pt>
                <c:pt idx="4">
                  <c:v>10.536774750426673</c:v>
                </c:pt>
                <c:pt idx="5">
                  <c:v>10.445638466624359</c:v>
                </c:pt>
                <c:pt idx="6">
                  <c:v>10.649712864161131</c:v>
                </c:pt>
                <c:pt idx="7">
                  <c:v>10.533191398101053</c:v>
                </c:pt>
                <c:pt idx="8">
                  <c:v>10.354392797092032</c:v>
                </c:pt>
                <c:pt idx="9">
                  <c:v>10.297824746202309</c:v>
                </c:pt>
                <c:pt idx="10">
                  <c:v>10.31768154460724</c:v>
                </c:pt>
                <c:pt idx="11">
                  <c:v>10.270576384754236</c:v>
                </c:pt>
                <c:pt idx="12">
                  <c:v>10.261819364857786</c:v>
                </c:pt>
                <c:pt idx="13">
                  <c:v>10.211910330840766</c:v>
                </c:pt>
                <c:pt idx="14">
                  <c:v>10.043923262454285</c:v>
                </c:pt>
                <c:pt idx="15">
                  <c:v>10.252859499217209</c:v>
                </c:pt>
                <c:pt idx="16">
                  <c:v>9.9511404777173311</c:v>
                </c:pt>
                <c:pt idx="17">
                  <c:v>10.002544743932788</c:v>
                </c:pt>
                <c:pt idx="18">
                  <c:v>10.067285503342703</c:v>
                </c:pt>
                <c:pt idx="19">
                  <c:v>9.8679564134682209</c:v>
                </c:pt>
                <c:pt idx="20">
                  <c:v>9.9113648604420064</c:v>
                </c:pt>
                <c:pt idx="21">
                  <c:v>9.9025527221705829</c:v>
                </c:pt>
                <c:pt idx="22">
                  <c:v>9.8675407230620067</c:v>
                </c:pt>
                <c:pt idx="23">
                  <c:v>9.7553328735814375</c:v>
                </c:pt>
                <c:pt idx="24">
                  <c:v>9.648298781730773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B83-401D-A52B-4FA58296AF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307768"/>
        <c:axId val="627304488"/>
      </c:scatterChart>
      <c:valAx>
        <c:axId val="627307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304488"/>
        <c:crosses val="autoZero"/>
        <c:crossBetween val="midCat"/>
      </c:valAx>
      <c:valAx>
        <c:axId val="62730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307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Sheet1!$G$1</c:f>
              <c:strCache>
                <c:ptCount val="1"/>
                <c:pt idx="0">
                  <c:v>d length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Sheet1!$G$2:$G$26</c:f>
              <c:numCache>
                <c:formatCode>General</c:formatCode>
                <c:ptCount val="25"/>
                <c:pt idx="0">
                  <c:v>1.9807171017170999E-3</c:v>
                </c:pt>
                <c:pt idx="1">
                  <c:v>1.8414487959225179E-3</c:v>
                </c:pt>
                <c:pt idx="2">
                  <c:v>2.5239634002278133E-3</c:v>
                </c:pt>
                <c:pt idx="3">
                  <c:v>1.4465352640352647E-3</c:v>
                </c:pt>
                <c:pt idx="4">
                  <c:v>2.9416248330236261E-3</c:v>
                </c:pt>
                <c:pt idx="5">
                  <c:v>1.7249768592105252E-3</c:v>
                </c:pt>
                <c:pt idx="6">
                  <c:v>1.4355357554752812E-3</c:v>
                </c:pt>
                <c:pt idx="7">
                  <c:v>2.133268448303971E-3</c:v>
                </c:pt>
                <c:pt idx="8">
                  <c:v>1.8001019147790287E-3</c:v>
                </c:pt>
                <c:pt idx="9">
                  <c:v>1.0444527386117008E-3</c:v>
                </c:pt>
                <c:pt idx="10">
                  <c:v>3.1131847699699122E-3</c:v>
                </c:pt>
                <c:pt idx="11">
                  <c:v>1.8840086062753003E-3</c:v>
                </c:pt>
                <c:pt idx="12">
                  <c:v>1.299623718593157E-3</c:v>
                </c:pt>
                <c:pt idx="13">
                  <c:v>2.2389426768097964E-3</c:v>
                </c:pt>
                <c:pt idx="14">
                  <c:v>1.6201107464420827E-3</c:v>
                </c:pt>
                <c:pt idx="15">
                  <c:v>2.1818204856162704E-3</c:v>
                </c:pt>
                <c:pt idx="16">
                  <c:v>1.4270006414305869E-3</c:v>
                </c:pt>
                <c:pt idx="17">
                  <c:v>1.299853019832764E-3</c:v>
                </c:pt>
                <c:pt idx="18">
                  <c:v>2.4148220390793895E-3</c:v>
                </c:pt>
                <c:pt idx="19">
                  <c:v>1.1644362678151499E-3</c:v>
                </c:pt>
                <c:pt idx="20">
                  <c:v>2.9406905449252951E-3</c:v>
                </c:pt>
                <c:pt idx="21">
                  <c:v>4.3249865084837857E-4</c:v>
                </c:pt>
                <c:pt idx="22">
                  <c:v>2.2938978259764431E-3</c:v>
                </c:pt>
                <c:pt idx="23">
                  <c:v>2.1354293913519173E-3</c:v>
                </c:pt>
                <c:pt idx="24">
                  <c:v>7.4670748020194688E-4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B89-4AAF-9B34-456F34BE7B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375272"/>
        <c:axId val="482369040"/>
      </c:scatterChart>
      <c:valAx>
        <c:axId val="482375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369040"/>
        <c:crosses val="autoZero"/>
        <c:crossBetween val="midCat"/>
      </c:valAx>
      <c:valAx>
        <c:axId val="48236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375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Sheet1!$H$1</c:f>
              <c:strCache>
                <c:ptCount val="1"/>
                <c:pt idx="0">
                  <c:v>angle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Sheet1!$H$2:$H$27</c:f>
              <c:numCache>
                <c:formatCode>General</c:formatCode>
                <c:ptCount val="26"/>
                <c:pt idx="0">
                  <c:v>92.419509216656309</c:v>
                </c:pt>
                <c:pt idx="1">
                  <c:v>103.22520223622774</c:v>
                </c:pt>
                <c:pt idx="2">
                  <c:v>114.00305713832964</c:v>
                </c:pt>
                <c:pt idx="3">
                  <c:v>124.64490877985196</c:v>
                </c:pt>
                <c:pt idx="4">
                  <c:v>135.37325712687135</c:v>
                </c:pt>
                <c:pt idx="5">
                  <c:v>145.91003187729802</c:v>
                </c:pt>
                <c:pt idx="6">
                  <c:v>156.35567034392238</c:v>
                </c:pt>
                <c:pt idx="7">
                  <c:v>167.00538320808352</c:v>
                </c:pt>
                <c:pt idx="8">
                  <c:v>177.53857460618457</c:v>
                </c:pt>
                <c:pt idx="9">
                  <c:v>187.8929674032766</c:v>
                </c:pt>
                <c:pt idx="10">
                  <c:v>198.19079214947891</c:v>
                </c:pt>
                <c:pt idx="11">
                  <c:v>208.50847369408615</c:v>
                </c:pt>
                <c:pt idx="12">
                  <c:v>218.77905007884038</c:v>
                </c:pt>
                <c:pt idx="13">
                  <c:v>229.04086944369817</c:v>
                </c:pt>
                <c:pt idx="14">
                  <c:v>239.25277977453894</c:v>
                </c:pt>
                <c:pt idx="15">
                  <c:v>249.29670303699322</c:v>
                </c:pt>
                <c:pt idx="16">
                  <c:v>259.54956253621043</c:v>
                </c:pt>
                <c:pt idx="17">
                  <c:v>269.50070301392776</c:v>
                </c:pt>
                <c:pt idx="18">
                  <c:v>279.50324775786055</c:v>
                </c:pt>
                <c:pt idx="19">
                  <c:v>289.57053326120325</c:v>
                </c:pt>
                <c:pt idx="20">
                  <c:v>299.43848967467147</c:v>
                </c:pt>
                <c:pt idx="21">
                  <c:v>309.34985453511348</c:v>
                </c:pt>
                <c:pt idx="22">
                  <c:v>319.25240725728406</c:v>
                </c:pt>
                <c:pt idx="23">
                  <c:v>329.11994798034607</c:v>
                </c:pt>
                <c:pt idx="24">
                  <c:v>338.87528085392751</c:v>
                </c:pt>
                <c:pt idx="25">
                  <c:v>348.52357963565828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44-40AB-93D1-81FEE95299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817800"/>
        <c:axId val="487819112"/>
      </c:scatterChart>
      <c:valAx>
        <c:axId val="487817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19112"/>
        <c:crosses val="autoZero"/>
        <c:crossBetween val="midCat"/>
      </c:valAx>
      <c:valAx>
        <c:axId val="487819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7817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Sheet1!$K$2</c:f>
              <c:strCache>
                <c:ptCount val="1"/>
                <c:pt idx="0">
                  <c:v>smax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Sheet1!$K$3:$K$26</c:f>
              <c:numCache>
                <c:formatCode>General</c:formatCode>
                <c:ptCount val="24"/>
                <c:pt idx="0">
                  <c:v>33.683431555534682</c:v>
                </c:pt>
                <c:pt idx="1">
                  <c:v>33.968250718717833</c:v>
                </c:pt>
                <c:pt idx="2">
                  <c:v>33.931732777712114</c:v>
                </c:pt>
                <c:pt idx="3">
                  <c:v>34.292432012919384</c:v>
                </c:pt>
                <c:pt idx="4">
                  <c:v>34.556501919346573</c:v>
                </c:pt>
                <c:pt idx="5">
                  <c:v>34.295025125269959</c:v>
                </c:pt>
                <c:pt idx="6">
                  <c:v>34.538381969520948</c:v>
                </c:pt>
                <c:pt idx="7">
                  <c:v>34.91628250663959</c:v>
                </c:pt>
                <c:pt idx="8">
                  <c:v>35.082167082613189</c:v>
                </c:pt>
                <c:pt idx="9">
                  <c:v>35.089937608035335</c:v>
                </c:pt>
                <c:pt idx="10">
                  <c:v>35.292183752992798</c:v>
                </c:pt>
                <c:pt idx="11">
                  <c:v>35.381178927958452</c:v>
                </c:pt>
                <c:pt idx="12">
                  <c:v>35.517760868046707</c:v>
                </c:pt>
                <c:pt idx="13">
                  <c:v>35.899121683882683</c:v>
                </c:pt>
                <c:pt idx="14">
                  <c:v>35.598667256096398</c:v>
                </c:pt>
                <c:pt idx="15">
                  <c:v>36.21515244418228</c:v>
                </c:pt>
                <c:pt idx="16">
                  <c:v>36.179199038220617</c:v>
                </c:pt>
                <c:pt idx="17">
                  <c:v>36.114899664512585</c:v>
                </c:pt>
                <c:pt idx="18">
                  <c:v>36.56968953438836</c:v>
                </c:pt>
                <c:pt idx="19">
                  <c:v>36.536201017984098</c:v>
                </c:pt>
                <c:pt idx="20">
                  <c:v>36.667963036669796</c:v>
                </c:pt>
                <c:pt idx="21">
                  <c:v>36.749322612700581</c:v>
                </c:pt>
                <c:pt idx="22">
                  <c:v>37.048602808966614</c:v>
                </c:pt>
                <c:pt idx="23">
                  <c:v>37.336177135108315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37C-48AA-B462-A6B2196C50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532528"/>
        <c:axId val="633535152"/>
      </c:scatterChart>
      <c:valAx>
        <c:axId val="633532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535152"/>
        <c:crosses val="autoZero"/>
        <c:crossBetween val="midCat"/>
      </c:valAx>
      <c:valAx>
        <c:axId val="633535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532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257175</xdr:colOff>
      <xdr:row>5</xdr:row>
      <xdr:rowOff>0</xdr:rowOff>
    </xdr:from>
    <xdr:to>
      <xdr:col>19</xdr:col>
      <xdr:colOff>533400</xdr:colOff>
      <xdr:row>19</xdr:row>
      <xdr:rowOff>61912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DEDDBA6-45EF-4FD7-95FD-957B3A12E3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257175</xdr:colOff>
      <xdr:row>31</xdr:row>
      <xdr:rowOff>147637</xdr:rowOff>
    </xdr:from>
    <xdr:to>
      <xdr:col>17</xdr:col>
      <xdr:colOff>514350</xdr:colOff>
      <xdr:row>46</xdr:row>
      <xdr:rowOff>33337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65218D0-4DC5-479C-B323-6027603C62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466725</xdr:colOff>
      <xdr:row>17</xdr:row>
      <xdr:rowOff>100012</xdr:rowOff>
    </xdr:from>
    <xdr:to>
      <xdr:col>24</xdr:col>
      <xdr:colOff>85725</xdr:colOff>
      <xdr:row>31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66E694F-6505-4389-AB4D-A7C4F17C8B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504825</xdr:colOff>
      <xdr:row>31</xdr:row>
      <xdr:rowOff>90487</xdr:rowOff>
    </xdr:from>
    <xdr:to>
      <xdr:col>24</xdr:col>
      <xdr:colOff>123825</xdr:colOff>
      <xdr:row>45</xdr:row>
      <xdr:rowOff>166687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E227206-7030-41FC-BAFA-B720A618F5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247651</xdr:colOff>
      <xdr:row>17</xdr:row>
      <xdr:rowOff>100012</xdr:rowOff>
    </xdr:from>
    <xdr:to>
      <xdr:col>17</xdr:col>
      <xdr:colOff>457201</xdr:colOff>
      <xdr:row>31</xdr:row>
      <xdr:rowOff>123825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37249D0-E061-47C0-ACB8-AD34D3C189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257175</xdr:colOff>
      <xdr:row>31</xdr:row>
      <xdr:rowOff>23812</xdr:rowOff>
    </xdr:from>
    <xdr:to>
      <xdr:col>9</xdr:col>
      <xdr:colOff>561975</xdr:colOff>
      <xdr:row>45</xdr:row>
      <xdr:rowOff>100012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DAD1EB8-3516-4CE3-9E91-1CECEB7A59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F89C-416D-41AC-8193-46D586AFBAFF}">
  <dimension ref="A1:N28"/>
  <sheetViews>
    <sheetView tabSelected="1" workbookViewId="0">
      <selection activeCell="I31" sqref="I31"/>
    </sheetView>
  </sheetViews>
  <sheetFormatPr defaultRowHeight="15" x14ac:dyDescent="0.25"/>
  <sheetData>
    <row r="1" spans="1:14" x14ac:dyDescent="0.25">
      <c r="D1" t="s">
        <v>0</v>
      </c>
      <c r="E1" t="s">
        <v>1</v>
      </c>
      <c r="F1" t="s">
        <v>2</v>
      </c>
      <c r="G1" t="s">
        <v>5</v>
      </c>
      <c r="H1" t="s">
        <v>3</v>
      </c>
      <c r="I1" t="s">
        <v>4</v>
      </c>
      <c r="J1" t="s">
        <v>6</v>
      </c>
      <c r="M1" t="s">
        <v>7</v>
      </c>
      <c r="N1">
        <f>39*25.4</f>
        <v>990.59999999999991</v>
      </c>
    </row>
    <row r="2" spans="1:14" x14ac:dyDescent="0.25">
      <c r="A2">
        <v>2.25</v>
      </c>
      <c r="B2">
        <v>0</v>
      </c>
      <c r="C2">
        <v>-10</v>
      </c>
      <c r="D2">
        <f>A3-A2</f>
        <v>-1.7999999999999794E-2</v>
      </c>
      <c r="E2">
        <f>B3-B2</f>
        <v>0.42599999999999999</v>
      </c>
      <c r="F2">
        <f>SQRT(D2^2+E2^2)</f>
        <v>0.42638011210655685</v>
      </c>
      <c r="G2">
        <f>F3-F2</f>
        <v>1.9807171017170999E-3</v>
      </c>
      <c r="H2">
        <f>ATAN2(D2,E2)*180/PI()</f>
        <v>92.419509216656309</v>
      </c>
      <c r="I2">
        <f>H3-H2</f>
        <v>10.805693019571436</v>
      </c>
      <c r="K2" t="s">
        <v>8</v>
      </c>
    </row>
    <row r="3" spans="1:14" x14ac:dyDescent="0.25">
      <c r="A3">
        <v>2.2320000000000002</v>
      </c>
      <c r="B3">
        <v>0.42599999999999999</v>
      </c>
      <c r="C3">
        <v>-10</v>
      </c>
      <c r="D3">
        <f t="shared" ref="D3:D27" si="0">A4-A3</f>
        <v>-9.8000000000000309E-2</v>
      </c>
      <c r="E3">
        <f t="shared" ref="E3:E27" si="1">B4-B3</f>
        <v>0.41699999999999998</v>
      </c>
      <c r="F3">
        <f t="shared" ref="F3:F27" si="2">SQRT(D3^2+E3^2)</f>
        <v>0.42836082920827395</v>
      </c>
      <c r="G3">
        <f t="shared" ref="G3:G27" si="3">F4-F3</f>
        <v>1.8414487959225179E-3</v>
      </c>
      <c r="H3">
        <f t="shared" ref="H3:H27" si="4">ATAN2(D3,E3)*180/PI()</f>
        <v>103.22520223622774</v>
      </c>
      <c r="I3">
        <f t="shared" ref="I3:I27" si="5">H4-H3</f>
        <v>10.777854902101893</v>
      </c>
      <c r="J3">
        <f>F3/(2*SIN(I3*PI()/180))</f>
        <v>1.1453397550538962</v>
      </c>
      <c r="K3">
        <f>SQRT($N$1*J3)</f>
        <v>33.683431555534682</v>
      </c>
    </row>
    <row r="4" spans="1:14" x14ac:dyDescent="0.25">
      <c r="A4">
        <v>2.1339999999999999</v>
      </c>
      <c r="B4">
        <v>0.84299999999999997</v>
      </c>
      <c r="C4">
        <v>-10</v>
      </c>
      <c r="D4">
        <f t="shared" si="0"/>
        <v>-0.17499999999999982</v>
      </c>
      <c r="E4">
        <f t="shared" si="1"/>
        <v>0.39300000000000002</v>
      </c>
      <c r="F4">
        <f t="shared" si="2"/>
        <v>0.43020227800419647</v>
      </c>
      <c r="G4">
        <f t="shared" si="3"/>
        <v>2.5239634002278133E-3</v>
      </c>
      <c r="H4">
        <f t="shared" si="4"/>
        <v>114.00305713832964</v>
      </c>
      <c r="I4">
        <f t="shared" si="5"/>
        <v>10.641851641522322</v>
      </c>
      <c r="J4">
        <f t="shared" ref="J4:J26" si="6">F4/(2*SIN(I4*PI()/180))</f>
        <v>1.1647910931654297</v>
      </c>
      <c r="K4">
        <f t="shared" ref="K4:K26" si="7">SQRT($N$1*J4)</f>
        <v>33.968250718717833</v>
      </c>
    </row>
    <row r="5" spans="1:14" x14ac:dyDescent="0.25">
      <c r="A5">
        <v>1.9590000000000001</v>
      </c>
      <c r="B5">
        <v>1.236</v>
      </c>
      <c r="C5">
        <v>-10</v>
      </c>
      <c r="D5">
        <f t="shared" si="0"/>
        <v>-0.246</v>
      </c>
      <c r="E5">
        <f t="shared" si="1"/>
        <v>0.35600000000000009</v>
      </c>
      <c r="F5">
        <f t="shared" si="2"/>
        <v>0.43272624140442428</v>
      </c>
      <c r="G5">
        <f t="shared" si="3"/>
        <v>1.4465352640352647E-3</v>
      </c>
      <c r="H5">
        <f t="shared" si="4"/>
        <v>124.64490877985196</v>
      </c>
      <c r="I5">
        <f t="shared" si="5"/>
        <v>10.728348347019391</v>
      </c>
      <c r="J5">
        <f t="shared" si="6"/>
        <v>1.1622879964648323</v>
      </c>
      <c r="K5">
        <f t="shared" si="7"/>
        <v>33.931732777712114</v>
      </c>
    </row>
    <row r="6" spans="1:14" x14ac:dyDescent="0.25">
      <c r="A6">
        <v>1.7130000000000001</v>
      </c>
      <c r="B6">
        <v>1.5920000000000001</v>
      </c>
      <c r="C6">
        <v>-10</v>
      </c>
      <c r="D6">
        <f t="shared" si="0"/>
        <v>-0.30900000000000016</v>
      </c>
      <c r="E6">
        <f t="shared" si="1"/>
        <v>0.30499999999999994</v>
      </c>
      <c r="F6">
        <f t="shared" si="2"/>
        <v>0.43417277666845955</v>
      </c>
      <c r="G6">
        <f t="shared" si="3"/>
        <v>2.9416248330236261E-3</v>
      </c>
      <c r="H6">
        <f t="shared" si="4"/>
        <v>135.37325712687135</v>
      </c>
      <c r="I6">
        <f t="shared" si="5"/>
        <v>10.536774750426673</v>
      </c>
      <c r="J6">
        <f t="shared" si="6"/>
        <v>1.1871299145575391</v>
      </c>
      <c r="K6">
        <f t="shared" si="7"/>
        <v>34.292432012919384</v>
      </c>
    </row>
    <row r="7" spans="1:14" x14ac:dyDescent="0.25">
      <c r="A7">
        <v>1.4039999999999999</v>
      </c>
      <c r="B7">
        <v>1.897</v>
      </c>
      <c r="C7">
        <v>-10</v>
      </c>
      <c r="D7">
        <f t="shared" si="0"/>
        <v>-0.36199999999999988</v>
      </c>
      <c r="E7">
        <f t="shared" si="1"/>
        <v>0.24499999999999988</v>
      </c>
      <c r="F7">
        <f t="shared" si="2"/>
        <v>0.43711440150148317</v>
      </c>
      <c r="G7">
        <f t="shared" si="3"/>
        <v>1.7249768592105252E-3</v>
      </c>
      <c r="H7">
        <f t="shared" si="4"/>
        <v>145.91003187729802</v>
      </c>
      <c r="I7">
        <f t="shared" si="5"/>
        <v>10.445638466624359</v>
      </c>
      <c r="J7">
        <f t="shared" si="6"/>
        <v>1.2054833685663269</v>
      </c>
      <c r="K7">
        <f t="shared" si="7"/>
        <v>34.556501919346573</v>
      </c>
    </row>
    <row r="8" spans="1:14" x14ac:dyDescent="0.25">
      <c r="A8">
        <v>1.042</v>
      </c>
      <c r="B8">
        <v>2.1419999999999999</v>
      </c>
      <c r="C8">
        <v>-10</v>
      </c>
      <c r="D8">
        <f t="shared" si="0"/>
        <v>-0.40200000000000002</v>
      </c>
      <c r="E8">
        <f t="shared" si="1"/>
        <v>0.17600000000000016</v>
      </c>
      <c r="F8">
        <f t="shared" si="2"/>
        <v>0.4388393783606937</v>
      </c>
      <c r="G8">
        <f t="shared" si="3"/>
        <v>1.4355357554752812E-3</v>
      </c>
      <c r="H8">
        <f t="shared" si="4"/>
        <v>156.35567034392238</v>
      </c>
      <c r="I8">
        <f t="shared" si="5"/>
        <v>10.649712864161131</v>
      </c>
      <c r="J8">
        <f t="shared" si="6"/>
        <v>1.1873094572409626</v>
      </c>
      <c r="K8">
        <f t="shared" si="7"/>
        <v>34.295025125269959</v>
      </c>
    </row>
    <row r="9" spans="1:14" x14ac:dyDescent="0.25">
      <c r="A9">
        <v>0.64</v>
      </c>
      <c r="B9">
        <v>2.3180000000000001</v>
      </c>
      <c r="C9">
        <v>-10</v>
      </c>
      <c r="D9">
        <f t="shared" si="0"/>
        <v>-0.42900000000000005</v>
      </c>
      <c r="E9">
        <f t="shared" si="1"/>
        <v>9.8999999999999755E-2</v>
      </c>
      <c r="F9">
        <f t="shared" si="2"/>
        <v>0.44027491411616898</v>
      </c>
      <c r="G9">
        <f t="shared" si="3"/>
        <v>2.133268448303971E-3</v>
      </c>
      <c r="H9">
        <f t="shared" si="4"/>
        <v>167.00538320808352</v>
      </c>
      <c r="I9">
        <f t="shared" si="5"/>
        <v>10.533191398101053</v>
      </c>
      <c r="J9">
        <f t="shared" si="6"/>
        <v>1.2042194923001515</v>
      </c>
      <c r="K9">
        <f t="shared" si="7"/>
        <v>34.538381969520948</v>
      </c>
    </row>
    <row r="10" spans="1:14" x14ac:dyDescent="0.25">
      <c r="A10">
        <v>0.21099999999999999</v>
      </c>
      <c r="B10">
        <v>2.4169999999999998</v>
      </c>
      <c r="C10">
        <v>-10</v>
      </c>
      <c r="D10">
        <f t="shared" si="0"/>
        <v>-0.442</v>
      </c>
      <c r="E10">
        <f t="shared" si="1"/>
        <v>1.9000000000000128E-2</v>
      </c>
      <c r="F10">
        <f t="shared" si="2"/>
        <v>0.44240818256447295</v>
      </c>
      <c r="G10">
        <f t="shared" si="3"/>
        <v>1.8001019147790287E-3</v>
      </c>
      <c r="H10">
        <f t="shared" si="4"/>
        <v>177.53857460618457</v>
      </c>
      <c r="I10">
        <f t="shared" si="5"/>
        <v>10.354392797092032</v>
      </c>
      <c r="J10">
        <f t="shared" si="6"/>
        <v>1.2307155098763034</v>
      </c>
      <c r="K10">
        <f t="shared" si="7"/>
        <v>34.91628250663959</v>
      </c>
    </row>
    <row r="11" spans="1:14" x14ac:dyDescent="0.25">
      <c r="A11">
        <v>-0.23100000000000001</v>
      </c>
      <c r="B11">
        <v>2.4359999999999999</v>
      </c>
      <c r="C11">
        <v>-10</v>
      </c>
      <c r="D11">
        <f t="shared" si="0"/>
        <v>-0.44000000000000006</v>
      </c>
      <c r="E11">
        <f t="shared" si="1"/>
        <v>-6.0999999999999943E-2</v>
      </c>
      <c r="F11">
        <f t="shared" si="2"/>
        <v>0.44420828447925198</v>
      </c>
      <c r="G11">
        <f t="shared" si="3"/>
        <v>1.0444527386117008E-3</v>
      </c>
      <c r="H11">
        <f>ATAN2(D11,E11)*180/PI()+360</f>
        <v>187.8929674032766</v>
      </c>
      <c r="I11">
        <f t="shared" si="5"/>
        <v>10.297824746202309</v>
      </c>
      <c r="J11">
        <f t="shared" si="6"/>
        <v>1.2424373583811714</v>
      </c>
      <c r="K11">
        <f t="shared" si="7"/>
        <v>35.082167082613189</v>
      </c>
    </row>
    <row r="12" spans="1:14" x14ac:dyDescent="0.25">
      <c r="A12">
        <v>-0.67100000000000004</v>
      </c>
      <c r="B12">
        <v>2.375</v>
      </c>
      <c r="C12">
        <v>-10</v>
      </c>
      <c r="D12">
        <f t="shared" si="0"/>
        <v>-0.42300000000000004</v>
      </c>
      <c r="E12">
        <f t="shared" si="1"/>
        <v>-0.13899999999999979</v>
      </c>
      <c r="F12">
        <f t="shared" si="2"/>
        <v>0.44525273721786368</v>
      </c>
      <c r="G12">
        <f t="shared" si="3"/>
        <v>3.1131847699699122E-3</v>
      </c>
      <c r="H12">
        <f t="shared" ref="H12:H27" si="8">ATAN2(D12,E12)*180/PI()+360</f>
        <v>198.19079214947891</v>
      </c>
      <c r="I12">
        <f t="shared" si="5"/>
        <v>10.31768154460724</v>
      </c>
      <c r="J12">
        <f t="shared" si="6"/>
        <v>1.242987806718971</v>
      </c>
      <c r="K12">
        <f t="shared" si="7"/>
        <v>35.089937608035335</v>
      </c>
    </row>
    <row r="13" spans="1:14" x14ac:dyDescent="0.25">
      <c r="A13">
        <v>-1.0940000000000001</v>
      </c>
      <c r="B13">
        <v>2.2360000000000002</v>
      </c>
      <c r="C13">
        <v>-10</v>
      </c>
      <c r="D13">
        <f t="shared" si="0"/>
        <v>-0.39399999999999991</v>
      </c>
      <c r="E13">
        <f t="shared" si="1"/>
        <v>-0.21400000000000041</v>
      </c>
      <c r="F13">
        <f t="shared" si="2"/>
        <v>0.44836592198783359</v>
      </c>
      <c r="G13">
        <f t="shared" si="3"/>
        <v>1.8840086062753003E-3</v>
      </c>
      <c r="H13">
        <f t="shared" si="8"/>
        <v>208.50847369408615</v>
      </c>
      <c r="I13">
        <f t="shared" si="5"/>
        <v>10.270576384754236</v>
      </c>
      <c r="J13">
        <f t="shared" si="6"/>
        <v>1.2573573935544207</v>
      </c>
      <c r="K13">
        <f t="shared" si="7"/>
        <v>35.292183752992798</v>
      </c>
    </row>
    <row r="14" spans="1:14" x14ac:dyDescent="0.25">
      <c r="A14">
        <v>-1.488</v>
      </c>
      <c r="B14">
        <v>2.0219999999999998</v>
      </c>
      <c r="C14">
        <v>-10</v>
      </c>
      <c r="D14">
        <f t="shared" si="0"/>
        <v>-0.35099999999999998</v>
      </c>
      <c r="E14">
        <f t="shared" si="1"/>
        <v>-0.28199999999999981</v>
      </c>
      <c r="F14">
        <f t="shared" si="2"/>
        <v>0.45024993059410889</v>
      </c>
      <c r="G14">
        <f t="shared" si="3"/>
        <v>1.299623718593157E-3</v>
      </c>
      <c r="H14">
        <f t="shared" si="8"/>
        <v>218.77905007884038</v>
      </c>
      <c r="I14">
        <f t="shared" si="5"/>
        <v>10.261819364857786</v>
      </c>
      <c r="J14">
        <f t="shared" si="6"/>
        <v>1.263706664983052</v>
      </c>
      <c r="K14">
        <f t="shared" si="7"/>
        <v>35.381178927958452</v>
      </c>
    </row>
    <row r="15" spans="1:14" x14ac:dyDescent="0.25">
      <c r="A15">
        <v>-1.839</v>
      </c>
      <c r="B15">
        <v>1.74</v>
      </c>
      <c r="C15">
        <v>-10</v>
      </c>
      <c r="D15">
        <f t="shared" si="0"/>
        <v>-0.29599999999999982</v>
      </c>
      <c r="E15">
        <f t="shared" si="1"/>
        <v>-0.34099999999999997</v>
      </c>
      <c r="F15">
        <f t="shared" si="2"/>
        <v>0.45154955431270205</v>
      </c>
      <c r="G15">
        <f t="shared" si="3"/>
        <v>2.2389426768097964E-3</v>
      </c>
      <c r="H15">
        <f t="shared" si="8"/>
        <v>229.04086944369817</v>
      </c>
      <c r="I15">
        <f t="shared" si="5"/>
        <v>10.211910330840766</v>
      </c>
      <c r="J15">
        <f t="shared" si="6"/>
        <v>1.2734820685238744</v>
      </c>
      <c r="K15">
        <f t="shared" si="7"/>
        <v>35.517760868046707</v>
      </c>
    </row>
    <row r="16" spans="1:14" x14ac:dyDescent="0.25">
      <c r="A16">
        <v>-2.1349999999999998</v>
      </c>
      <c r="B16">
        <v>1.399</v>
      </c>
      <c r="C16">
        <v>-10</v>
      </c>
      <c r="D16">
        <f t="shared" si="0"/>
        <v>-0.23200000000000021</v>
      </c>
      <c r="E16">
        <f t="shared" si="1"/>
        <v>-0.39000000000000012</v>
      </c>
      <c r="F16">
        <f t="shared" si="2"/>
        <v>0.45378849698951185</v>
      </c>
      <c r="G16">
        <f t="shared" si="3"/>
        <v>1.6201107464420827E-3</v>
      </c>
      <c r="H16">
        <f t="shared" si="8"/>
        <v>239.25277977453894</v>
      </c>
      <c r="I16">
        <f t="shared" si="5"/>
        <v>10.043923262454285</v>
      </c>
      <c r="J16">
        <f t="shared" si="6"/>
        <v>1.3009761131377104</v>
      </c>
      <c r="K16">
        <f t="shared" si="7"/>
        <v>35.899121683882683</v>
      </c>
    </row>
    <row r="17" spans="1:11" x14ac:dyDescent="0.25">
      <c r="A17">
        <v>-2.367</v>
      </c>
      <c r="B17">
        <v>1.0089999999999999</v>
      </c>
      <c r="C17">
        <v>-10</v>
      </c>
      <c r="D17">
        <f t="shared" si="0"/>
        <v>-0.16100000000000003</v>
      </c>
      <c r="E17">
        <f t="shared" si="1"/>
        <v>-0.42599999999999993</v>
      </c>
      <c r="F17">
        <f t="shared" si="2"/>
        <v>0.45540860773595393</v>
      </c>
      <c r="G17">
        <f t="shared" si="3"/>
        <v>2.1818204856162704E-3</v>
      </c>
      <c r="H17">
        <f t="shared" si="8"/>
        <v>249.29670303699322</v>
      </c>
      <c r="I17">
        <f t="shared" si="5"/>
        <v>10.252859499217209</v>
      </c>
      <c r="J17">
        <f t="shared" si="6"/>
        <v>1.2792904405514538</v>
      </c>
      <c r="K17">
        <f t="shared" si="7"/>
        <v>35.598667256096398</v>
      </c>
    </row>
    <row r="18" spans="1:11" x14ac:dyDescent="0.25">
      <c r="A18">
        <v>-2.528</v>
      </c>
      <c r="B18">
        <v>0.58299999999999996</v>
      </c>
      <c r="C18">
        <v>-10</v>
      </c>
      <c r="D18">
        <f t="shared" si="0"/>
        <v>-8.3000000000000185E-2</v>
      </c>
      <c r="E18">
        <f t="shared" si="1"/>
        <v>-0.44999999999999996</v>
      </c>
      <c r="F18">
        <f t="shared" si="2"/>
        <v>0.4575904282215702</v>
      </c>
      <c r="G18">
        <f t="shared" si="3"/>
        <v>1.4270006414305869E-3</v>
      </c>
      <c r="H18">
        <f t="shared" si="8"/>
        <v>259.54956253621043</v>
      </c>
      <c r="I18">
        <f t="shared" si="5"/>
        <v>9.9511404777173311</v>
      </c>
      <c r="J18">
        <f t="shared" si="6"/>
        <v>1.3239827039727052</v>
      </c>
      <c r="K18">
        <f t="shared" si="7"/>
        <v>36.21515244418228</v>
      </c>
    </row>
    <row r="19" spans="1:11" x14ac:dyDescent="0.25">
      <c r="A19">
        <v>-2.6110000000000002</v>
      </c>
      <c r="B19">
        <v>0.13300000000000001</v>
      </c>
      <c r="C19">
        <v>-10</v>
      </c>
      <c r="D19">
        <f t="shared" si="0"/>
        <v>-4.0000000000000036E-3</v>
      </c>
      <c r="E19">
        <f t="shared" si="1"/>
        <v>-0.45900000000000002</v>
      </c>
      <c r="F19">
        <f t="shared" si="2"/>
        <v>0.45901742886300079</v>
      </c>
      <c r="G19">
        <f t="shared" si="3"/>
        <v>1.299853019832764E-3</v>
      </c>
      <c r="H19">
        <f t="shared" si="8"/>
        <v>269.50070301392776</v>
      </c>
      <c r="I19">
        <f t="shared" si="5"/>
        <v>10.002544743932788</v>
      </c>
      <c r="J19">
        <f t="shared" si="6"/>
        <v>1.3213551817556872</v>
      </c>
      <c r="K19">
        <f t="shared" si="7"/>
        <v>36.179199038220617</v>
      </c>
    </row>
    <row r="20" spans="1:11" x14ac:dyDescent="0.25">
      <c r="A20">
        <f>-2.615</f>
        <v>-2.6150000000000002</v>
      </c>
      <c r="B20">
        <v>-0.32600000000000001</v>
      </c>
      <c r="C20">
        <v>-10</v>
      </c>
      <c r="D20">
        <f t="shared" si="0"/>
        <v>7.6000000000000068E-2</v>
      </c>
      <c r="E20">
        <f t="shared" si="1"/>
        <v>-0.45400000000000001</v>
      </c>
      <c r="F20">
        <f t="shared" si="2"/>
        <v>0.46031728188283355</v>
      </c>
      <c r="G20">
        <f t="shared" si="3"/>
        <v>2.4148220390793895E-3</v>
      </c>
      <c r="H20">
        <f t="shared" si="8"/>
        <v>279.50324775786055</v>
      </c>
      <c r="I20">
        <f t="shared" si="5"/>
        <v>10.067285503342703</v>
      </c>
      <c r="J20">
        <f t="shared" si="6"/>
        <v>1.3166626062768136</v>
      </c>
      <c r="K20">
        <f t="shared" si="7"/>
        <v>36.114899664512585</v>
      </c>
    </row>
    <row r="21" spans="1:11" x14ac:dyDescent="0.25">
      <c r="A21">
        <f>-2.539</f>
        <v>-2.5390000000000001</v>
      </c>
      <c r="B21">
        <v>-0.78</v>
      </c>
      <c r="C21">
        <v>-10</v>
      </c>
      <c r="D21">
        <f t="shared" si="0"/>
        <v>0.15500000000000025</v>
      </c>
      <c r="E21">
        <f t="shared" si="1"/>
        <v>-0.43599999999999994</v>
      </c>
      <c r="F21">
        <f t="shared" si="2"/>
        <v>0.46273210392191294</v>
      </c>
      <c r="G21">
        <f t="shared" si="3"/>
        <v>1.1644362678151499E-3</v>
      </c>
      <c r="H21">
        <f t="shared" si="8"/>
        <v>289.57053326120325</v>
      </c>
      <c r="I21">
        <f t="shared" si="5"/>
        <v>9.8679564134682209</v>
      </c>
      <c r="J21">
        <f t="shared" si="6"/>
        <v>1.3500324981239185</v>
      </c>
      <c r="K21">
        <f t="shared" si="7"/>
        <v>36.56968953438836</v>
      </c>
    </row>
    <row r="22" spans="1:11" x14ac:dyDescent="0.25">
      <c r="A22">
        <f>-2.384</f>
        <v>-2.3839999999999999</v>
      </c>
      <c r="B22">
        <v>-1.216</v>
      </c>
      <c r="C22">
        <v>-10</v>
      </c>
      <c r="D22">
        <f t="shared" si="0"/>
        <v>0.22799999999999976</v>
      </c>
      <c r="E22">
        <f t="shared" si="1"/>
        <v>-0.40400000000000014</v>
      </c>
      <c r="F22">
        <f t="shared" si="2"/>
        <v>0.46389654018972809</v>
      </c>
      <c r="G22">
        <f t="shared" si="3"/>
        <v>2.9406905449252951E-3</v>
      </c>
      <c r="H22">
        <f t="shared" si="8"/>
        <v>299.43848967467147</v>
      </c>
      <c r="I22">
        <f t="shared" si="5"/>
        <v>9.9113648604420064</v>
      </c>
      <c r="J22">
        <f t="shared" si="6"/>
        <v>1.3475610587790658</v>
      </c>
      <c r="K22">
        <f t="shared" si="7"/>
        <v>36.536201017984098</v>
      </c>
    </row>
    <row r="23" spans="1:11" x14ac:dyDescent="0.25">
      <c r="A23">
        <f>-2.156</f>
        <v>-2.1560000000000001</v>
      </c>
      <c r="B23">
        <v>-1.62</v>
      </c>
      <c r="C23">
        <v>-10</v>
      </c>
      <c r="D23">
        <f t="shared" si="0"/>
        <v>0.29600000000000004</v>
      </c>
      <c r="E23">
        <f t="shared" si="1"/>
        <v>-0.36099999999999999</v>
      </c>
      <c r="F23">
        <f t="shared" si="2"/>
        <v>0.46683723073465339</v>
      </c>
      <c r="G23">
        <f t="shared" si="3"/>
        <v>4.3249865084837857E-4</v>
      </c>
      <c r="H23">
        <f t="shared" si="8"/>
        <v>309.34985453511348</v>
      </c>
      <c r="I23">
        <f t="shared" si="5"/>
        <v>9.9025527221705829</v>
      </c>
      <c r="J23">
        <f t="shared" si="6"/>
        <v>1.3572981155447028</v>
      </c>
      <c r="K23">
        <f t="shared" si="7"/>
        <v>36.667963036669796</v>
      </c>
    </row>
    <row r="24" spans="1:11" x14ac:dyDescent="0.25">
      <c r="A24">
        <f>-1.86</f>
        <v>-1.86</v>
      </c>
      <c r="B24">
        <v>-1.9810000000000001</v>
      </c>
      <c r="C24">
        <v>-10</v>
      </c>
      <c r="D24">
        <f t="shared" si="0"/>
        <v>0.35400000000000009</v>
      </c>
      <c r="E24">
        <f t="shared" si="1"/>
        <v>-0.30499999999999994</v>
      </c>
      <c r="F24">
        <f t="shared" si="2"/>
        <v>0.46726972938550176</v>
      </c>
      <c r="G24">
        <f t="shared" si="3"/>
        <v>2.2938978259764431E-3</v>
      </c>
      <c r="H24">
        <f t="shared" si="8"/>
        <v>319.25240725728406</v>
      </c>
      <c r="I24">
        <f t="shared" si="5"/>
        <v>9.8675407230620067</v>
      </c>
      <c r="J24">
        <f t="shared" si="6"/>
        <v>1.3633279956514703</v>
      </c>
      <c r="K24">
        <f t="shared" si="7"/>
        <v>36.749322612700581</v>
      </c>
    </row>
    <row r="25" spans="1:11" x14ac:dyDescent="0.25">
      <c r="A25">
        <f>-1.506</f>
        <v>-1.506</v>
      </c>
      <c r="B25">
        <v>-2.286</v>
      </c>
      <c r="C25">
        <v>-10</v>
      </c>
      <c r="D25">
        <f t="shared" si="0"/>
        <v>0.40300000000000002</v>
      </c>
      <c r="E25">
        <f t="shared" si="1"/>
        <v>-0.2410000000000001</v>
      </c>
      <c r="F25">
        <f t="shared" si="2"/>
        <v>0.46956362721147821</v>
      </c>
      <c r="G25">
        <f t="shared" si="3"/>
        <v>2.1354293913519173E-3</v>
      </c>
      <c r="H25">
        <f t="shared" si="8"/>
        <v>329.11994798034607</v>
      </c>
      <c r="I25">
        <f t="shared" si="5"/>
        <v>9.7553328735814375</v>
      </c>
      <c r="J25">
        <f t="shared" si="6"/>
        <v>1.3856238341374614</v>
      </c>
      <c r="K25">
        <f t="shared" si="7"/>
        <v>37.048602808966614</v>
      </c>
    </row>
    <row r="26" spans="1:11" x14ac:dyDescent="0.25">
      <c r="A26">
        <f>-1.103</f>
        <v>-1.103</v>
      </c>
      <c r="B26">
        <v>-2.5270000000000001</v>
      </c>
      <c r="C26">
        <v>-10</v>
      </c>
      <c r="D26">
        <f t="shared" si="0"/>
        <v>0.43999999999999995</v>
      </c>
      <c r="E26">
        <f t="shared" si="1"/>
        <v>-0.16999999999999993</v>
      </c>
      <c r="F26">
        <f t="shared" si="2"/>
        <v>0.47169905660283012</v>
      </c>
      <c r="G26">
        <f t="shared" si="3"/>
        <v>7.4670748020194688E-4</v>
      </c>
      <c r="H26">
        <f t="shared" si="8"/>
        <v>338.87528085392751</v>
      </c>
      <c r="I26">
        <f t="shared" si="5"/>
        <v>9.648298781730773</v>
      </c>
      <c r="J26">
        <f t="shared" si="6"/>
        <v>1.4072179720009943</v>
      </c>
      <c r="K26">
        <f t="shared" si="7"/>
        <v>37.336177135108315</v>
      </c>
    </row>
    <row r="27" spans="1:11" x14ac:dyDescent="0.25">
      <c r="A27">
        <f>-0.663</f>
        <v>-0.66300000000000003</v>
      </c>
      <c r="B27">
        <v>-2.6970000000000001</v>
      </c>
      <c r="C27">
        <v>-10</v>
      </c>
      <c r="D27">
        <f t="shared" si="0"/>
        <v>0.46300000000000002</v>
      </c>
      <c r="E27">
        <f t="shared" si="1"/>
        <v>-9.3999999999999861E-2</v>
      </c>
      <c r="F27">
        <f t="shared" si="2"/>
        <v>0.47244576408303207</v>
      </c>
      <c r="H27">
        <f t="shared" si="8"/>
        <v>348.52357963565828</v>
      </c>
    </row>
    <row r="28" spans="1:11" x14ac:dyDescent="0.25">
      <c r="A28">
        <f>-0.2</f>
        <v>-0.2</v>
      </c>
      <c r="B28">
        <v>-2.7909999999999999</v>
      </c>
      <c r="C28">
        <v>-10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Kerekes</dc:creator>
  <cp:lastModifiedBy>Tom Kerekes</cp:lastModifiedBy>
  <dcterms:created xsi:type="dcterms:W3CDTF">2021-03-10T18:52:25Z</dcterms:created>
  <dcterms:modified xsi:type="dcterms:W3CDTF">2021-03-10T22:55:36Z</dcterms:modified>
</cp:coreProperties>
</file>